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3 СКС\СКС-2934 Услуги такси 2023-2024 год (АТЦ)\ЗК СКС-2934\"/>
    </mc:Choice>
  </mc:AlternateContent>
  <bookViews>
    <workbookView xWindow="0" yWindow="0" windowWidth="16380" windowHeight="8190" tabRatio="500"/>
  </bookViews>
  <sheets>
    <sheet name="Обоснование" sheetId="1" r:id="rId1"/>
  </sheets>
  <definedNames>
    <definedName name="_xlnm._FilterDatabase" localSheetId="0" hidden="1">Обоснование!$13:$28</definedName>
    <definedName name="_xlnm.Print_Area" localSheetId="0">Обоснование!$A$1:$R$47</definedName>
    <definedName name="подгруппа">#REF!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27" i="1" l="1"/>
  <c r="Q27" i="1" s="1"/>
  <c r="O27" i="1"/>
  <c r="Q26" i="1"/>
  <c r="P26" i="1"/>
  <c r="R26" i="1" s="1"/>
  <c r="O26" i="1"/>
  <c r="Q25" i="1"/>
  <c r="P25" i="1"/>
  <c r="R25" i="1" s="1"/>
  <c r="O25" i="1"/>
  <c r="Q24" i="1"/>
  <c r="P24" i="1"/>
  <c r="R24" i="1" s="1"/>
  <c r="O24" i="1"/>
  <c r="Q23" i="1"/>
  <c r="P23" i="1"/>
  <c r="R23" i="1" s="1"/>
  <c r="O23" i="1"/>
  <c r="Q22" i="1"/>
  <c r="P22" i="1"/>
  <c r="R22" i="1" s="1"/>
  <c r="O22" i="1"/>
  <c r="Q20" i="1"/>
  <c r="P20" i="1"/>
  <c r="R20" i="1" s="1"/>
  <c r="O20" i="1"/>
  <c r="Q19" i="1"/>
  <c r="P19" i="1"/>
  <c r="R19" i="1" s="1"/>
  <c r="O19" i="1"/>
  <c r="Q18" i="1"/>
  <c r="P18" i="1"/>
  <c r="R18" i="1" s="1"/>
  <c r="O18" i="1"/>
  <c r="Q17" i="1"/>
  <c r="P17" i="1"/>
  <c r="R17" i="1" s="1"/>
  <c r="O17" i="1"/>
  <c r="Q16" i="1"/>
  <c r="P16" i="1"/>
  <c r="R16" i="1" s="1"/>
  <c r="O16" i="1"/>
  <c r="Q15" i="1"/>
  <c r="Q28" i="1" s="1"/>
  <c r="P15" i="1"/>
  <c r="R15" i="1" s="1"/>
  <c r="O15" i="1"/>
  <c r="R27" i="1" l="1"/>
</calcChain>
</file>

<file path=xl/sharedStrings.xml><?xml version="1.0" encoding="utf-8"?>
<sst xmlns="http://schemas.openxmlformats.org/spreadsheetml/2006/main" count="79" uniqueCount="59">
  <si>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</si>
  <si>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</si>
  <si>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</si>
  <si>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</si>
  <si>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</si>
  <si>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</si>
  <si>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</si>
  <si>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Услуги по перевозке работников Общества такси в 2023-24 г.г.</t>
  </si>
  <si>
    <t>Место поставки, выполнения работ или оказания услуг</t>
  </si>
  <si>
    <t>Улицы города Самара, федеральные и региональные дороги Самарской области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</si>
  <si>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</si>
  <si>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</si>
  <si>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</si>
  <si>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</si>
  <si>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</si>
  <si>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</si>
  <si>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</si>
  <si>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2022 года"</t>
  </si>
  <si>
    <t xml:space="preserve">
Индекс роста цен для пересчета цен 2023 г. к уровню цен  2024 г.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</si>
  <si>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</si>
  <si>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</si>
  <si>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</si>
  <si>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/>
        <sz val="10"/>
        <rFont val="Times New Roman"/>
        <family val="1"/>
        <charset val="204"/>
      </rPr>
      <t xml:space="preserve">НМЦ: 
</t>
    </r>
    <r>
      <rPr>
        <b/>
        <sz val="10"/>
        <color rgb="FFFF6600"/>
        <rFont val="Times New Roman"/>
        <family val="1"/>
        <charset val="204"/>
      </rPr>
      <t xml:space="preserve">Средняя цена руб. за ед. изм. </t>
    </r>
    <r>
      <rPr>
        <b/>
        <sz val="10"/>
        <rFont val="Times New Roman"/>
        <family val="1"/>
        <charset val="204"/>
      </rPr>
      <t xml:space="preserve">без НДС </t>
    </r>
  </si>
  <si>
    <r>
      <rPr>
        <b/>
        <sz val="10"/>
        <color rgb="FFFF660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rFont val="Times New Roman"/>
        <family val="1"/>
        <charset val="204"/>
      </rPr>
      <t>без НДС</t>
    </r>
  </si>
  <si>
    <r>
      <rPr>
        <i/>
        <sz val="10"/>
        <color rgb="FF000001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FF6600"/>
        <rFont val="Times New Roman"/>
        <family val="1"/>
        <charset val="204"/>
      </rPr>
      <t xml:space="preserve">         (не должен превышать 33%)</t>
    </r>
  </si>
  <si>
    <t>цена за ед.изм. Руб.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</si>
  <si>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</si>
  <si>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</si>
  <si>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</si>
  <si>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</si>
  <si>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Поставщик 1</t>
  </si>
  <si>
    <t>Поставщик 2</t>
  </si>
  <si>
    <t>Поставщик 3</t>
  </si>
  <si>
    <t>12.1.</t>
  </si>
  <si>
    <t>12.2.</t>
  </si>
  <si>
    <t>12.3.</t>
  </si>
  <si>
    <t>Тарифы по городу (Эконом)</t>
  </si>
  <si>
    <t>Посадка</t>
  </si>
  <si>
    <t>Услуга</t>
  </si>
  <si>
    <t>1 минута поездки</t>
  </si>
  <si>
    <t>1 км пути</t>
  </si>
  <si>
    <t>1 минута поездки за городом</t>
  </si>
  <si>
    <t>1 км поездки за городом</t>
  </si>
  <si>
    <t>1 минута ожидания</t>
  </si>
  <si>
    <t>Тариф в/из аэророрт «Курумоч» (Эконом)</t>
  </si>
  <si>
    <t>Приложения:</t>
  </si>
  <si>
    <t>1.</t>
  </si>
  <si>
    <t>2.</t>
  </si>
  <si>
    <t>3.</t>
  </si>
  <si>
    <t>Исполнитель:</t>
  </si>
  <si>
    <t>Начальник  АТЦ</t>
  </si>
  <si>
    <t>П.В. Иванов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</si>
  <si>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</si>
  <si>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</si>
  <si>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</si>
  <si>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</si>
  <si>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</si>
  <si>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Р.Э. Аблякимов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</si>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</sst>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00"/>
    <numFmt numFmtId="166" formatCode="[$-419]dd/mm/yyyy"/>
  </numFmts>
  <fonts count="14" x14ac:knownFonts="1">
    <font>
      <sz val="10"/>
      <name val="Arial"/>
      <family val="2"/>
      <charset val="1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6600"/>
      <name val="Times New Roman"/>
      <family val="1"/>
      <charset val="204"/>
    </font>
    <font>
      <i/>
      <sz val="10"/>
      <color rgb="FF000001"/>
      <name val="Times New Roman"/>
      <family val="1"/>
      <charset val="204"/>
    </font>
    <font>
      <i/>
      <sz val="10"/>
      <color rgb="FFFF66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0"/>
      <color rgb="FF00000A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color rgb="FF000001"/>
      <name val="Times New Roman"/>
      <family val="1"/>
      <charset val="1"/>
    </font>
    <font>
      <sz val="12"/>
      <name val="Times New Roman"/>
      <family val="1"/>
      <charset val="1"/>
    </font>
    <font>
      <sz val="10"/>
      <color rgb="FF00000A"/>
      <name val="Times New Roman"/>
      <family val="1"/>
      <charset val="1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D9D9D9"/>
        <bgColor rgb="FFCCFFCC"/>
      </patternFill>
    </fill>
    <fill>
      <patternFill patternType="solid">
        <fgColor rgb="FFFFFF00"/>
        <bgColor rgb="FFFFFF00"/>
      </patternFill>
    </fill>
    <fill>
      <patternFill patternType="solid">
        <fgColor rgb="FF808080"/>
        <bgColor rgb="FF999999"/>
      </patternFill>
    </fill>
    <fill>
      <patternFill patternType="solid">
        <fgColor rgb="FFB2B2B2"/>
        <bgColor rgb="FF999999"/>
      </patternFill>
    </fill>
    <fill>
      <patternFill patternType="solid">
        <fgColor rgb="FFFFFFFF"/>
        <bgColor rgb="FFFFFFCC"/>
      </patternFill>
    </fill>
    <fill>
      <patternFill patternType="solid">
        <fgColor rgb="FF999999"/>
        <bgColor rgb="FFB2B2B2"/>
      </patternFill>
    </fill>
    <fill>
      <patternFill patternType="solid">
        <fgColor theme="0"/>
        <bgColor rgb="FFCC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4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7" fillId="5" borderId="3" xfId="1" applyFont="1" applyFill="1" applyBorder="1" applyAlignment="1">
      <alignment horizontal="left" vertical="center" wrapText="1"/>
    </xf>
    <xf numFmtId="0" fontId="8" fillId="5" borderId="3" xfId="0" applyFont="1" applyFill="1" applyBorder="1" applyAlignment="1" applyProtection="1">
      <alignment horizontal="center" vertical="center" wrapText="1"/>
    </xf>
    <xf numFmtId="3" fontId="2" fillId="5" borderId="3" xfId="0" applyNumberFormat="1" applyFont="1" applyFill="1" applyBorder="1" applyAlignment="1">
      <alignment horizontal="center" vertical="center" wrapText="1"/>
    </xf>
    <xf numFmtId="4" fontId="7" fillId="5" borderId="3" xfId="1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5" fontId="2" fillId="5" borderId="3" xfId="0" applyNumberFormat="1" applyFont="1" applyFill="1" applyBorder="1" applyAlignment="1">
      <alignment horizontal="center" vertical="center" wrapText="1"/>
    </xf>
    <xf numFmtId="4" fontId="2" fillId="5" borderId="3" xfId="0" applyNumberFormat="1" applyFont="1" applyFill="1" applyBorder="1" applyAlignment="1">
      <alignment horizontal="center" vertical="center" wrapText="1"/>
    </xf>
    <xf numFmtId="4" fontId="9" fillId="5" borderId="3" xfId="0" applyNumberFormat="1" applyFont="1" applyFill="1" applyBorder="1" applyAlignment="1">
      <alignment horizontal="center" vertical="center" wrapText="1"/>
    </xf>
    <xf numFmtId="4" fontId="10" fillId="5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8" fillId="0" borderId="3" xfId="0" applyFont="1" applyBorder="1" applyAlignment="1" applyProtection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4" fontId="7" fillId="6" borderId="3" xfId="1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7" fillId="6" borderId="3" xfId="1" applyFont="1" applyFill="1" applyBorder="1" applyAlignment="1">
      <alignment horizontal="left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/>
    </xf>
    <xf numFmtId="0" fontId="7" fillId="7" borderId="3" xfId="1" applyFont="1" applyFill="1" applyBorder="1" applyAlignment="1">
      <alignment horizontal="left" vertical="center" wrapText="1"/>
    </xf>
    <xf numFmtId="0" fontId="8" fillId="7" borderId="3" xfId="0" applyFont="1" applyFill="1" applyBorder="1" applyAlignment="1" applyProtection="1">
      <alignment horizontal="center" vertical="center" wrapText="1"/>
    </xf>
    <xf numFmtId="3" fontId="2" fillId="7" borderId="3" xfId="0" applyNumberFormat="1" applyFont="1" applyFill="1" applyBorder="1" applyAlignment="1">
      <alignment horizontal="center" vertical="center" wrapText="1"/>
    </xf>
    <xf numFmtId="4" fontId="7" fillId="7" borderId="3" xfId="1" applyNumberFormat="1" applyFont="1" applyFill="1" applyBorder="1" applyAlignment="1">
      <alignment horizontal="center" vertical="center" wrapText="1"/>
    </xf>
    <xf numFmtId="49" fontId="2" fillId="7" borderId="3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65" fontId="2" fillId="7" borderId="3" xfId="0" applyNumberFormat="1" applyFont="1" applyFill="1" applyBorder="1" applyAlignment="1">
      <alignment horizontal="center" vertical="center" wrapText="1"/>
    </xf>
    <xf numFmtId="4" fontId="2" fillId="7" borderId="3" xfId="0" applyNumberFormat="1" applyFont="1" applyFill="1" applyBorder="1" applyAlignment="1">
      <alignment horizontal="center" vertical="center" wrapText="1"/>
    </xf>
    <xf numFmtId="4" fontId="9" fillId="7" borderId="3" xfId="0" applyNumberFormat="1" applyFont="1" applyFill="1" applyBorder="1" applyAlignment="1">
      <alignment horizontal="center" vertical="center" wrapText="1"/>
    </xf>
    <xf numFmtId="4" fontId="10" fillId="7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horizontal="right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/>
    <xf numFmtId="0" fontId="3" fillId="0" borderId="0" xfId="0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/>
    </xf>
    <xf numFmtId="0" fontId="13" fillId="0" borderId="0" xfId="0" applyFont="1"/>
    <xf numFmtId="0" fontId="3" fillId="0" borderId="0" xfId="0" applyFont="1"/>
    <xf numFmtId="0" fontId="2" fillId="0" borderId="0" xfId="0" applyFont="1"/>
    <xf numFmtId="166" fontId="2" fillId="0" borderId="6" xfId="0" applyNumberFormat="1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166" fontId="13" fillId="0" borderId="0" xfId="0" applyNumberFormat="1" applyFont="1" applyBorder="1" applyAlignment="1">
      <alignment horizontal="center"/>
    </xf>
    <xf numFmtId="0" fontId="13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8" borderId="1" xfId="0" applyFont="1" applyFill="1" applyBorder="1" applyAlignment="1">
      <alignment vertical="center" wrapText="1"/>
    </xf>
  </cellXfs>
  <cellStyles count="2">
    <cellStyle name="Итог 3 31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000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11</xdr:col>
      <xdr:colOff>288000</xdr:colOff>
      <xdr:row>34</xdr:row>
      <xdr:rowOff>35280</xdr:rowOff>
    </xdr:to>
    <xdr:sp macro="" textlink="">
      <xdr:nvSpPr>
        <xdr:cNvPr id="2" name="CustomShape 1" hidden="1"/>
        <xdr:cNvSpPr/>
      </xdr:nvSpPr>
      <xdr:spPr>
        <a:xfrm>
          <a:off x="0" y="0"/>
          <a:ext cx="11333160" cy="9515160"/>
        </a:xfrm>
        <a:prstGeom prst="rect">
          <a:avLst/>
        </a:prstGeom>
        <a:solidFill>
          <a:srgbClr val="FFFFFF"/>
        </a:solidFill>
        <a:ln w="9360" cap="sq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11</xdr:col>
      <xdr:colOff>288000</xdr:colOff>
      <xdr:row>34</xdr:row>
      <xdr:rowOff>35280</xdr:rowOff>
    </xdr:to>
    <xdr:sp macro="" textlink="">
      <xdr:nvSpPr>
        <xdr:cNvPr id="3" name="CustomShape 1" hidden="1"/>
        <xdr:cNvSpPr/>
      </xdr:nvSpPr>
      <xdr:spPr>
        <a:xfrm>
          <a:off x="0" y="0"/>
          <a:ext cx="11333160" cy="9515160"/>
        </a:xfrm>
        <a:prstGeom prst="rect">
          <a:avLst/>
        </a:prstGeom>
        <a:solidFill>
          <a:srgbClr val="FFFFFF"/>
        </a:solidFill>
        <a:ln w="9360" cap="sq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11</xdr:col>
      <xdr:colOff>288000</xdr:colOff>
      <xdr:row>34</xdr:row>
      <xdr:rowOff>35280</xdr:rowOff>
    </xdr:to>
    <xdr:sp macro="" textlink="">
      <xdr:nvSpPr>
        <xdr:cNvPr id="4" name="CustomShape 1" hidden="1"/>
        <xdr:cNvSpPr/>
      </xdr:nvSpPr>
      <xdr:spPr>
        <a:xfrm>
          <a:off x="0" y="0"/>
          <a:ext cx="11333160" cy="9515160"/>
        </a:xfrm>
        <a:prstGeom prst="rect">
          <a:avLst/>
        </a:prstGeom>
        <a:solidFill>
          <a:srgbClr val="FFFFFF"/>
        </a:solidFill>
        <a:ln w="9360" cap="sq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11</xdr:col>
      <xdr:colOff>288000</xdr:colOff>
      <xdr:row>34</xdr:row>
      <xdr:rowOff>35280</xdr:rowOff>
    </xdr:to>
    <xdr:sp macro="" textlink="">
      <xdr:nvSpPr>
        <xdr:cNvPr id="5" name="CustomShape 1" hidden="1"/>
        <xdr:cNvSpPr/>
      </xdr:nvSpPr>
      <xdr:spPr>
        <a:xfrm>
          <a:off x="0" y="0"/>
          <a:ext cx="11333160" cy="9515160"/>
        </a:xfrm>
        <a:prstGeom prst="rect">
          <a:avLst/>
        </a:prstGeom>
        <a:solidFill>
          <a:srgbClr val="FFFFFF"/>
        </a:solidFill>
        <a:ln w="9360" cap="sq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11</xdr:col>
      <xdr:colOff>288000</xdr:colOff>
      <xdr:row>34</xdr:row>
      <xdr:rowOff>35280</xdr:rowOff>
    </xdr:to>
    <xdr:sp macro="" textlink="">
      <xdr:nvSpPr>
        <xdr:cNvPr id="6" name="CustomShape 1" hidden="1"/>
        <xdr:cNvSpPr/>
      </xdr:nvSpPr>
      <xdr:spPr>
        <a:xfrm>
          <a:off x="0" y="0"/>
          <a:ext cx="11333160" cy="9515160"/>
        </a:xfrm>
        <a:prstGeom prst="rect">
          <a:avLst/>
        </a:prstGeom>
        <a:solidFill>
          <a:srgbClr val="FFFFFF"/>
        </a:solidFill>
        <a:ln w="9360" cap="sq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LX46"/>
  <sheetViews>
    <sheetView tabSelected="1" view="pageBreakPreview" zoomScale="70" zoomScaleNormal="70" zoomScalePageLayoutView="70" workbookViewId="0">
      <selection activeCell="J1" sqref="J1"/>
    </sheetView>
  </sheetViews>
  <sheetFormatPr defaultColWidth="8.5703125" defaultRowHeight="12.75" x14ac:dyDescent="0.2"/>
  <cols>
    <col min="1" max="1" width="4.28515625" style="12" customWidth="1"/>
    <col min="2" max="2" width="9.85546875" style="12" customWidth="1"/>
    <col min="3" max="3" width="31" style="12" customWidth="1"/>
    <col min="4" max="4" width="8.140625" style="12" customWidth="1"/>
    <col min="5" max="5" width="9.42578125" style="12" customWidth="1"/>
    <col min="6" max="6" width="14.140625" style="12" customWidth="1"/>
    <col min="7" max="7" width="15.7109375" style="12" customWidth="1"/>
    <col min="8" max="8" width="12.85546875" style="12" customWidth="1"/>
    <col min="9" max="9" width="14.42578125" style="12" customWidth="1"/>
    <col min="10" max="10" width="14.140625" style="12" customWidth="1"/>
    <col min="11" max="11" width="22.5703125" style="12" customWidth="1"/>
    <col min="12" max="14" width="12.5703125" style="12" customWidth="1"/>
    <col min="15" max="15" width="14.42578125" style="12" customWidth="1"/>
    <col min="16" max="16" width="11.7109375" style="12" customWidth="1"/>
    <col min="17" max="17" width="12.7109375" style="12" customWidth="1"/>
    <col min="18" max="18" width="16.28515625" style="12" customWidth="1"/>
    <col min="19" max="1012" width="8.5703125" style="12"/>
    <col min="1013" max="1025" width="11.5703125" customWidth="1"/>
  </cols>
  <sheetData>
    <row r="1" spans="1:21" ht="15.75" customHeight="1" x14ac:dyDescent="0.2">
      <c r="C1" s="13" t="s">
        <v>0</v>
      </c>
      <c r="D1" s="13"/>
      <c r="E1" s="13"/>
      <c r="F1" s="13"/>
      <c r="G1" s="13"/>
      <c r="H1" s="13"/>
      <c r="I1" s="13"/>
      <c r="J1" s="13"/>
      <c r="K1" s="13"/>
      <c r="L1" s="14"/>
      <c r="M1" s="14"/>
      <c r="N1" s="14"/>
      <c r="O1" s="14"/>
    </row>
    <row r="2" spans="1:21" s="15" customFormat="1" ht="19.5" customHeight="1" x14ac:dyDescent="0.2">
      <c r="C2" s="16" t="s">
        <v>1</v>
      </c>
      <c r="D2" s="11" t="s">
        <v>2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21" ht="19.5" customHeight="1" x14ac:dyDescent="0.2">
      <c r="A3" s="15"/>
      <c r="B3" s="15"/>
      <c r="C3" s="16" t="s">
        <v>3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21" ht="19.5" customHeight="1" x14ac:dyDescent="0.2">
      <c r="A4" s="15"/>
      <c r="B4" s="15"/>
      <c r="C4" s="16" t="s">
        <v>4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21" ht="19.5" customHeight="1" x14ac:dyDescent="0.2">
      <c r="A5" s="15"/>
      <c r="B5" s="15"/>
      <c r="C5" s="16" t="s">
        <v>5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</row>
    <row r="6" spans="1:21" ht="19.5" customHeight="1" x14ac:dyDescent="0.2">
      <c r="A6" s="15"/>
      <c r="B6" s="15"/>
      <c r="C6" s="16" t="s">
        <v>6</v>
      </c>
      <c r="D6" s="80" t="s">
        <v>7</v>
      </c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</row>
    <row r="7" spans="1:21" ht="27" customHeight="1" x14ac:dyDescent="0.2">
      <c r="A7" s="15"/>
      <c r="B7" s="15"/>
      <c r="C7" s="16" t="s">
        <v>8</v>
      </c>
      <c r="D7" s="80" t="s">
        <v>9</v>
      </c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</row>
    <row r="8" spans="1:21" ht="45.75" customHeight="1" x14ac:dyDescent="0.2">
      <c r="A8" s="15"/>
      <c r="B8" s="15"/>
      <c r="C8" s="16" t="s">
        <v>10</v>
      </c>
      <c r="D8" s="80" t="s">
        <v>11</v>
      </c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</row>
    <row r="9" spans="1:21" ht="8.65" customHeight="1" x14ac:dyDescent="0.2"/>
    <row r="10" spans="1:21" ht="53.45" customHeight="1" x14ac:dyDescent="0.2">
      <c r="A10" s="10" t="s">
        <v>12</v>
      </c>
      <c r="B10" s="10" t="s">
        <v>13</v>
      </c>
      <c r="C10" s="10" t="s">
        <v>14</v>
      </c>
      <c r="D10" s="10" t="s">
        <v>15</v>
      </c>
      <c r="E10" s="10" t="s">
        <v>16</v>
      </c>
      <c r="F10" s="10" t="s">
        <v>17</v>
      </c>
      <c r="G10" s="10"/>
      <c r="H10" s="10"/>
      <c r="I10" s="10"/>
      <c r="J10" s="10" t="s">
        <v>18</v>
      </c>
      <c r="K10" s="10" t="s">
        <v>19</v>
      </c>
      <c r="L10" s="9" t="s">
        <v>20</v>
      </c>
      <c r="M10" s="9"/>
      <c r="N10" s="9"/>
      <c r="O10" s="8" t="s">
        <v>21</v>
      </c>
      <c r="P10" s="10" t="s">
        <v>22</v>
      </c>
      <c r="Q10" s="7" t="s">
        <v>23</v>
      </c>
      <c r="R10" s="6" t="s">
        <v>24</v>
      </c>
    </row>
    <row r="11" spans="1:21" ht="40.35" customHeight="1" x14ac:dyDescent="0.2">
      <c r="A11" s="10"/>
      <c r="B11" s="10"/>
      <c r="C11" s="10"/>
      <c r="D11" s="10"/>
      <c r="E11" s="10"/>
      <c r="F11" s="10" t="s">
        <v>25</v>
      </c>
      <c r="G11" s="10" t="s">
        <v>26</v>
      </c>
      <c r="H11" s="10" t="s">
        <v>27</v>
      </c>
      <c r="I11" s="10" t="s">
        <v>28</v>
      </c>
      <c r="J11" s="10"/>
      <c r="K11" s="10"/>
      <c r="L11" s="9" t="s">
        <v>29</v>
      </c>
      <c r="M11" s="9"/>
      <c r="N11" s="9"/>
      <c r="O11" s="8"/>
      <c r="P11" s="10"/>
      <c r="Q11" s="10"/>
      <c r="R11" s="6"/>
      <c r="U11" s="18"/>
    </row>
    <row r="12" spans="1:21" ht="19.7" customHeight="1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7" t="s">
        <v>30</v>
      </c>
      <c r="M12" s="17" t="s">
        <v>31</v>
      </c>
      <c r="N12" s="17" t="s">
        <v>32</v>
      </c>
      <c r="O12" s="8"/>
      <c r="P12" s="10"/>
      <c r="Q12" s="10"/>
      <c r="R12" s="6"/>
    </row>
    <row r="13" spans="1:21" s="24" customFormat="1" ht="15.75" customHeight="1" x14ac:dyDescent="0.2">
      <c r="A13" s="19">
        <v>1</v>
      </c>
      <c r="B13" s="20">
        <v>2</v>
      </c>
      <c r="C13" s="21">
        <v>3</v>
      </c>
      <c r="D13" s="20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20">
        <v>11</v>
      </c>
      <c r="L13" s="19" t="s">
        <v>33</v>
      </c>
      <c r="M13" s="19" t="s">
        <v>34</v>
      </c>
      <c r="N13" s="19" t="s">
        <v>35</v>
      </c>
      <c r="O13" s="22">
        <v>13</v>
      </c>
      <c r="P13" s="22">
        <v>14</v>
      </c>
      <c r="Q13" s="22">
        <v>15</v>
      </c>
      <c r="R13" s="23">
        <v>16</v>
      </c>
    </row>
    <row r="14" spans="1:21" ht="17.25" customHeight="1" x14ac:dyDescent="0.2">
      <c r="A14" s="25"/>
      <c r="B14" s="25"/>
      <c r="C14" s="26" t="s">
        <v>36</v>
      </c>
      <c r="D14" s="27"/>
      <c r="E14" s="28"/>
      <c r="F14" s="29"/>
      <c r="G14" s="30"/>
      <c r="H14" s="30"/>
      <c r="I14" s="31"/>
      <c r="J14" s="32"/>
      <c r="K14" s="33"/>
      <c r="L14" s="34"/>
      <c r="M14" s="34"/>
      <c r="N14" s="35"/>
      <c r="O14" s="28"/>
      <c r="P14" s="33"/>
      <c r="Q14" s="33"/>
      <c r="R14" s="28"/>
    </row>
    <row r="15" spans="1:21" ht="20.65" customHeight="1" x14ac:dyDescent="0.2">
      <c r="A15" s="36">
        <v>1</v>
      </c>
      <c r="B15" s="36"/>
      <c r="C15" s="37" t="s">
        <v>37</v>
      </c>
      <c r="D15" s="38" t="s">
        <v>38</v>
      </c>
      <c r="E15" s="39">
        <v>1</v>
      </c>
      <c r="F15" s="40"/>
      <c r="G15" s="41"/>
      <c r="H15" s="41"/>
      <c r="I15" s="42"/>
      <c r="J15" s="43"/>
      <c r="K15" s="44"/>
      <c r="L15" s="45">
        <v>105</v>
      </c>
      <c r="M15" s="45">
        <v>120</v>
      </c>
      <c r="N15" s="46">
        <v>144.9</v>
      </c>
      <c r="O15" s="39">
        <f t="shared" ref="O15:O20" si="0">COUNTIF(K15:N15,"&gt;0")</f>
        <v>3</v>
      </c>
      <c r="P15" s="44">
        <f t="shared" ref="P15:P20" si="1">CEILING(SUM(K15:N15)/COUNTIF(K15:N15,"&gt;0"),0.01)</f>
        <v>123.3</v>
      </c>
      <c r="Q15" s="44">
        <f t="shared" ref="Q15:Q20" si="2">P15*E15</f>
        <v>123.3</v>
      </c>
      <c r="R15" s="39">
        <f t="shared" ref="R15:R20" si="3">STDEV(K15:N15)/P15*100</f>
        <v>16.345222803959654</v>
      </c>
    </row>
    <row r="16" spans="1:21" ht="22.35" customHeight="1" x14ac:dyDescent="0.2">
      <c r="A16" s="36">
        <v>2</v>
      </c>
      <c r="B16" s="36"/>
      <c r="C16" s="37" t="s">
        <v>39</v>
      </c>
      <c r="D16" s="38" t="s">
        <v>38</v>
      </c>
      <c r="E16" s="39">
        <v>1</v>
      </c>
      <c r="F16" s="40"/>
      <c r="G16" s="41"/>
      <c r="H16" s="41"/>
      <c r="I16" s="42"/>
      <c r="J16" s="43"/>
      <c r="K16" s="44"/>
      <c r="L16" s="45">
        <v>6.5</v>
      </c>
      <c r="M16" s="45">
        <v>7.15</v>
      </c>
      <c r="N16" s="46">
        <v>8.6999999999999993</v>
      </c>
      <c r="O16" s="39">
        <f t="shared" si="0"/>
        <v>3</v>
      </c>
      <c r="P16" s="44">
        <f t="shared" si="1"/>
        <v>7.45</v>
      </c>
      <c r="Q16" s="44">
        <f t="shared" si="2"/>
        <v>7.45</v>
      </c>
      <c r="R16" s="39">
        <f t="shared" si="3"/>
        <v>15.171348396586936</v>
      </c>
    </row>
    <row r="17" spans="1:18" ht="22.35" customHeight="1" x14ac:dyDescent="0.2">
      <c r="A17" s="36">
        <v>3</v>
      </c>
      <c r="B17" s="36"/>
      <c r="C17" s="47" t="s">
        <v>40</v>
      </c>
      <c r="D17" s="38" t="s">
        <v>38</v>
      </c>
      <c r="E17" s="39">
        <v>1</v>
      </c>
      <c r="F17" s="40"/>
      <c r="G17" s="41"/>
      <c r="H17" s="41"/>
      <c r="I17" s="42"/>
      <c r="J17" s="43"/>
      <c r="K17" s="44"/>
      <c r="L17" s="45">
        <v>13.5</v>
      </c>
      <c r="M17" s="45">
        <v>14.85</v>
      </c>
      <c r="N17" s="46">
        <v>18.5</v>
      </c>
      <c r="O17" s="39">
        <f t="shared" si="0"/>
        <v>3</v>
      </c>
      <c r="P17" s="44">
        <f t="shared" si="1"/>
        <v>15.620000000000001</v>
      </c>
      <c r="Q17" s="44">
        <f t="shared" si="2"/>
        <v>15.620000000000001</v>
      </c>
      <c r="R17" s="39">
        <f t="shared" si="3"/>
        <v>16.559952105630288</v>
      </c>
    </row>
    <row r="18" spans="1:18" ht="22.35" customHeight="1" x14ac:dyDescent="0.2">
      <c r="A18" s="36">
        <v>4</v>
      </c>
      <c r="B18" s="36"/>
      <c r="C18" s="47" t="s">
        <v>41</v>
      </c>
      <c r="D18" s="38" t="s">
        <v>38</v>
      </c>
      <c r="E18" s="39">
        <v>1</v>
      </c>
      <c r="F18" s="40"/>
      <c r="G18" s="41"/>
      <c r="H18" s="41"/>
      <c r="I18" s="42"/>
      <c r="J18" s="43"/>
      <c r="K18" s="44"/>
      <c r="L18" s="45">
        <v>6.5</v>
      </c>
      <c r="M18" s="45">
        <v>7.15</v>
      </c>
      <c r="N18" s="46">
        <v>8.6999999999999993</v>
      </c>
      <c r="O18" s="39">
        <f t="shared" si="0"/>
        <v>3</v>
      </c>
      <c r="P18" s="44">
        <f t="shared" si="1"/>
        <v>7.45</v>
      </c>
      <c r="Q18" s="44">
        <f t="shared" si="2"/>
        <v>7.45</v>
      </c>
      <c r="R18" s="39">
        <f t="shared" si="3"/>
        <v>15.171348396586936</v>
      </c>
    </row>
    <row r="19" spans="1:18" ht="22.35" customHeight="1" x14ac:dyDescent="0.2">
      <c r="A19" s="36">
        <v>5</v>
      </c>
      <c r="B19" s="36"/>
      <c r="C19" s="47" t="s">
        <v>42</v>
      </c>
      <c r="D19" s="38" t="s">
        <v>38</v>
      </c>
      <c r="E19" s="39">
        <v>1</v>
      </c>
      <c r="F19" s="40"/>
      <c r="G19" s="41"/>
      <c r="H19" s="41"/>
      <c r="I19" s="42"/>
      <c r="J19" s="43"/>
      <c r="K19" s="44"/>
      <c r="L19" s="48">
        <v>28</v>
      </c>
      <c r="M19" s="45">
        <v>30.8</v>
      </c>
      <c r="N19" s="46">
        <v>38.5</v>
      </c>
      <c r="O19" s="39">
        <f t="shared" si="0"/>
        <v>3</v>
      </c>
      <c r="P19" s="44">
        <f t="shared" si="1"/>
        <v>32.44</v>
      </c>
      <c r="Q19" s="44">
        <f t="shared" si="2"/>
        <v>32.44</v>
      </c>
      <c r="R19" s="39">
        <f t="shared" si="3"/>
        <v>16.760842865622248</v>
      </c>
    </row>
    <row r="20" spans="1:18" ht="22.35" customHeight="1" x14ac:dyDescent="0.2">
      <c r="A20" s="36">
        <v>6</v>
      </c>
      <c r="B20" s="36"/>
      <c r="C20" s="47" t="s">
        <v>43</v>
      </c>
      <c r="D20" s="38" t="s">
        <v>38</v>
      </c>
      <c r="E20" s="39">
        <v>1</v>
      </c>
      <c r="F20" s="40"/>
      <c r="G20" s="41"/>
      <c r="H20" s="41"/>
      <c r="I20" s="42"/>
      <c r="J20" s="43"/>
      <c r="K20" s="44"/>
      <c r="L20" s="45">
        <v>10</v>
      </c>
      <c r="M20" s="45">
        <v>11</v>
      </c>
      <c r="N20" s="46">
        <v>13.8</v>
      </c>
      <c r="O20" s="39">
        <f t="shared" si="0"/>
        <v>3</v>
      </c>
      <c r="P20" s="44">
        <f t="shared" si="1"/>
        <v>11.6</v>
      </c>
      <c r="Q20" s="44">
        <f t="shared" si="2"/>
        <v>11.6</v>
      </c>
      <c r="R20" s="39">
        <f t="shared" si="3"/>
        <v>16.980789313441736</v>
      </c>
    </row>
    <row r="21" spans="1:18" ht="28.9" customHeight="1" x14ac:dyDescent="0.2">
      <c r="A21" s="49"/>
      <c r="B21" s="49"/>
      <c r="C21" s="50" t="s">
        <v>44</v>
      </c>
      <c r="D21" s="51"/>
      <c r="E21" s="52"/>
      <c r="F21" s="53"/>
      <c r="G21" s="54"/>
      <c r="H21" s="54"/>
      <c r="I21" s="55"/>
      <c r="J21" s="56"/>
      <c r="K21" s="57"/>
      <c r="L21" s="58"/>
      <c r="M21" s="58"/>
      <c r="N21" s="59"/>
      <c r="O21" s="52"/>
      <c r="P21" s="57"/>
      <c r="Q21" s="57"/>
      <c r="R21" s="52"/>
    </row>
    <row r="22" spans="1:18" ht="22.35" customHeight="1" x14ac:dyDescent="0.2">
      <c r="A22" s="36">
        <v>7</v>
      </c>
      <c r="B22" s="36"/>
      <c r="C22" s="37" t="s">
        <v>37</v>
      </c>
      <c r="D22" s="38" t="s">
        <v>38</v>
      </c>
      <c r="E22" s="39">
        <v>1</v>
      </c>
      <c r="F22" s="40"/>
      <c r="G22" s="41"/>
      <c r="H22" s="41"/>
      <c r="I22" s="42"/>
      <c r="J22" s="43"/>
      <c r="K22" s="44"/>
      <c r="L22" s="45">
        <v>105</v>
      </c>
      <c r="M22" s="45">
        <v>115.5</v>
      </c>
      <c r="N22" s="45">
        <v>144.9</v>
      </c>
      <c r="O22" s="39">
        <f t="shared" ref="O22:O27" si="4">COUNTIF(K22:N22,"&gt;0")</f>
        <v>3</v>
      </c>
      <c r="P22" s="44">
        <f t="shared" ref="P22:P27" si="5">CEILING(SUM(K22:N22)/COUNTIF(K22:N22,"&gt;0"),0.01)</f>
        <v>121.8</v>
      </c>
      <c r="Q22" s="44">
        <f t="shared" ref="Q22:Q27" si="6">P22*E22</f>
        <v>121.8</v>
      </c>
      <c r="R22" s="39">
        <f t="shared" ref="R22:R27" si="7">STDEV(K22:N22)/P22*100</f>
        <v>16.98078931344164</v>
      </c>
    </row>
    <row r="23" spans="1:18" ht="22.35" customHeight="1" x14ac:dyDescent="0.2">
      <c r="A23" s="36">
        <v>8</v>
      </c>
      <c r="B23" s="36"/>
      <c r="C23" s="37" t="s">
        <v>39</v>
      </c>
      <c r="D23" s="38" t="s">
        <v>38</v>
      </c>
      <c r="E23" s="39">
        <v>1</v>
      </c>
      <c r="F23" s="40"/>
      <c r="G23" s="41"/>
      <c r="H23" s="41"/>
      <c r="I23" s="42"/>
      <c r="J23" s="43"/>
      <c r="K23" s="44"/>
      <c r="L23" s="45">
        <v>6.5</v>
      </c>
      <c r="M23" s="45">
        <v>7.15</v>
      </c>
      <c r="N23" s="45">
        <v>8.6999999999999993</v>
      </c>
      <c r="O23" s="39">
        <f t="shared" si="4"/>
        <v>3</v>
      </c>
      <c r="P23" s="44">
        <f t="shared" si="5"/>
        <v>7.45</v>
      </c>
      <c r="Q23" s="44">
        <f t="shared" si="6"/>
        <v>7.45</v>
      </c>
      <c r="R23" s="39">
        <f t="shared" si="7"/>
        <v>15.171348396586936</v>
      </c>
    </row>
    <row r="24" spans="1:18" ht="22.35" customHeight="1" x14ac:dyDescent="0.2">
      <c r="A24" s="36">
        <v>9</v>
      </c>
      <c r="B24" s="36"/>
      <c r="C24" s="47" t="s">
        <v>40</v>
      </c>
      <c r="D24" s="38" t="s">
        <v>38</v>
      </c>
      <c r="E24" s="39">
        <v>1</v>
      </c>
      <c r="F24" s="40"/>
      <c r="G24" s="41"/>
      <c r="H24" s="41"/>
      <c r="I24" s="42"/>
      <c r="J24" s="43"/>
      <c r="K24" s="44"/>
      <c r="L24" s="45">
        <v>13.5</v>
      </c>
      <c r="M24" s="45">
        <v>14.85</v>
      </c>
      <c r="N24" s="46">
        <v>18.5</v>
      </c>
      <c r="O24" s="39">
        <f t="shared" si="4"/>
        <v>3</v>
      </c>
      <c r="P24" s="44">
        <f t="shared" si="5"/>
        <v>15.620000000000001</v>
      </c>
      <c r="Q24" s="44">
        <f t="shared" si="6"/>
        <v>15.620000000000001</v>
      </c>
      <c r="R24" s="39">
        <f t="shared" si="7"/>
        <v>16.559952105630288</v>
      </c>
    </row>
    <row r="25" spans="1:18" ht="22.35" customHeight="1" x14ac:dyDescent="0.2">
      <c r="A25" s="36">
        <v>10</v>
      </c>
      <c r="B25" s="36"/>
      <c r="C25" s="47" t="s">
        <v>41</v>
      </c>
      <c r="D25" s="38" t="s">
        <v>38</v>
      </c>
      <c r="E25" s="39">
        <v>1</v>
      </c>
      <c r="F25" s="40"/>
      <c r="G25" s="41"/>
      <c r="H25" s="41"/>
      <c r="I25" s="42"/>
      <c r="J25" s="43"/>
      <c r="K25" s="44"/>
      <c r="L25" s="45">
        <v>6.5</v>
      </c>
      <c r="M25" s="45">
        <v>7.15</v>
      </c>
      <c r="N25" s="46">
        <v>8.6999999999999993</v>
      </c>
      <c r="O25" s="39">
        <f t="shared" si="4"/>
        <v>3</v>
      </c>
      <c r="P25" s="44">
        <f t="shared" si="5"/>
        <v>7.45</v>
      </c>
      <c r="Q25" s="44">
        <f t="shared" si="6"/>
        <v>7.45</v>
      </c>
      <c r="R25" s="39">
        <f t="shared" si="7"/>
        <v>15.171348396586936</v>
      </c>
    </row>
    <row r="26" spans="1:18" ht="22.35" customHeight="1" x14ac:dyDescent="0.2">
      <c r="A26" s="36">
        <v>11</v>
      </c>
      <c r="B26" s="36"/>
      <c r="C26" s="47" t="s">
        <v>42</v>
      </c>
      <c r="D26" s="38" t="s">
        <v>38</v>
      </c>
      <c r="E26" s="39">
        <v>1</v>
      </c>
      <c r="F26" s="40"/>
      <c r="G26" s="41"/>
      <c r="H26" s="41"/>
      <c r="I26" s="42"/>
      <c r="J26" s="43"/>
      <c r="K26" s="44"/>
      <c r="L26" s="48">
        <v>28</v>
      </c>
      <c r="M26" s="45">
        <v>30.8</v>
      </c>
      <c r="N26" s="46">
        <v>38.5</v>
      </c>
      <c r="O26" s="39">
        <f t="shared" si="4"/>
        <v>3</v>
      </c>
      <c r="P26" s="44">
        <f t="shared" si="5"/>
        <v>32.44</v>
      </c>
      <c r="Q26" s="44">
        <f t="shared" si="6"/>
        <v>32.44</v>
      </c>
      <c r="R26" s="39">
        <f t="shared" si="7"/>
        <v>16.760842865622248</v>
      </c>
    </row>
    <row r="27" spans="1:18" ht="22.35" customHeight="1" x14ac:dyDescent="0.2">
      <c r="A27" s="36">
        <v>12</v>
      </c>
      <c r="B27" s="36"/>
      <c r="C27" s="47" t="s">
        <v>43</v>
      </c>
      <c r="D27" s="38" t="s">
        <v>38</v>
      </c>
      <c r="E27" s="39">
        <v>1</v>
      </c>
      <c r="F27" s="40"/>
      <c r="G27" s="41"/>
      <c r="H27" s="41"/>
      <c r="I27" s="42"/>
      <c r="J27" s="43"/>
      <c r="K27" s="44"/>
      <c r="L27" s="45">
        <v>10</v>
      </c>
      <c r="M27" s="45">
        <v>11</v>
      </c>
      <c r="N27" s="46">
        <v>13.8</v>
      </c>
      <c r="O27" s="39">
        <f t="shared" si="4"/>
        <v>3</v>
      </c>
      <c r="P27" s="44">
        <f t="shared" si="5"/>
        <v>11.6</v>
      </c>
      <c r="Q27" s="44">
        <f t="shared" si="6"/>
        <v>11.6</v>
      </c>
      <c r="R27" s="39">
        <f t="shared" si="7"/>
        <v>16.980789313441736</v>
      </c>
    </row>
    <row r="28" spans="1:18" ht="24" customHeight="1" x14ac:dyDescent="0.2">
      <c r="A28" s="60"/>
      <c r="B28" s="60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61"/>
      <c r="O28" s="61"/>
      <c r="P28" s="62"/>
      <c r="Q28" s="62">
        <f>SUM(Q14:Q27)</f>
        <v>394.21999999999997</v>
      </c>
      <c r="R28" s="63"/>
    </row>
    <row r="29" spans="1:18" ht="13.5" customHeight="1" x14ac:dyDescent="0.2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5"/>
    </row>
    <row r="30" spans="1:18" s="66" customFormat="1" ht="13.5" customHeight="1" x14ac:dyDescent="0.2">
      <c r="C30" s="66" t="s">
        <v>45</v>
      </c>
    </row>
    <row r="31" spans="1:18" ht="15" customHeight="1" x14ac:dyDescent="0.2">
      <c r="A31" s="66"/>
      <c r="B31" s="66"/>
      <c r="C31" s="67" t="s">
        <v>46</v>
      </c>
    </row>
    <row r="32" spans="1:18" ht="15" customHeight="1" x14ac:dyDescent="0.2">
      <c r="A32" s="66"/>
      <c r="B32" s="66"/>
      <c r="C32" s="67" t="s">
        <v>47</v>
      </c>
    </row>
    <row r="33" spans="1:17" ht="15" customHeight="1" x14ac:dyDescent="0.2">
      <c r="A33" s="66"/>
      <c r="B33" s="66"/>
      <c r="C33" s="67" t="s">
        <v>48</v>
      </c>
    </row>
    <row r="34" spans="1:17" ht="13.5" customHeight="1" x14ac:dyDescent="0.2">
      <c r="L34" s="68"/>
    </row>
    <row r="35" spans="1:17" s="69" customFormat="1" ht="13.5" customHeight="1" x14ac:dyDescent="0.25">
      <c r="C35" s="70" t="s">
        <v>49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</row>
    <row r="36" spans="1:17" ht="13.5" customHeight="1" x14ac:dyDescent="0.25">
      <c r="A36" s="69"/>
      <c r="B36" s="69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</row>
    <row r="37" spans="1:17" ht="13.5" customHeight="1" x14ac:dyDescent="0.25">
      <c r="A37" s="69"/>
      <c r="B37" s="69"/>
      <c r="C37" s="72">
        <v>45212</v>
      </c>
      <c r="D37" s="73"/>
      <c r="E37" s="73"/>
      <c r="F37" s="4" t="s">
        <v>50</v>
      </c>
      <c r="G37" s="4"/>
      <c r="H37" s="4"/>
      <c r="I37" s="4"/>
      <c r="J37" s="4"/>
      <c r="K37" s="74"/>
      <c r="L37" s="3"/>
      <c r="M37" s="3"/>
      <c r="N37" s="3"/>
      <c r="O37" s="75"/>
      <c r="P37" s="75" t="s">
        <v>51</v>
      </c>
      <c r="Q37" s="76"/>
    </row>
    <row r="38" spans="1:17" ht="13.5" customHeight="1" x14ac:dyDescent="0.25">
      <c r="A38" s="69"/>
      <c r="B38" s="69"/>
      <c r="C38" s="77" t="s">
        <v>52</v>
      </c>
      <c r="D38" s="73"/>
      <c r="E38" s="73"/>
      <c r="F38" s="2" t="s">
        <v>53</v>
      </c>
      <c r="G38" s="2"/>
      <c r="H38" s="2"/>
      <c r="I38" s="2"/>
      <c r="J38" s="2"/>
      <c r="K38" s="71"/>
      <c r="L38" s="1" t="s">
        <v>54</v>
      </c>
      <c r="M38" s="1"/>
      <c r="N38" s="1"/>
      <c r="O38" s="74"/>
      <c r="P38" s="74"/>
    </row>
    <row r="39" spans="1:17" ht="13.5" customHeight="1" x14ac:dyDescent="0.2">
      <c r="C39" s="78"/>
    </row>
    <row r="40" spans="1:17" ht="13.5" customHeight="1" x14ac:dyDescent="0.2">
      <c r="C40" s="70" t="s">
        <v>55</v>
      </c>
    </row>
    <row r="41" spans="1:17" ht="13.5" customHeight="1" x14ac:dyDescent="0.2"/>
    <row r="42" spans="1:17" ht="15.75" x14ac:dyDescent="0.25">
      <c r="C42" s="72"/>
      <c r="D42" s="73"/>
      <c r="E42" s="73"/>
      <c r="F42" s="4" t="s">
        <v>56</v>
      </c>
      <c r="G42" s="4"/>
      <c r="H42" s="4"/>
      <c r="I42" s="4"/>
      <c r="J42" s="4"/>
      <c r="K42" s="79"/>
      <c r="L42" s="3"/>
      <c r="M42" s="3"/>
      <c r="N42" s="3"/>
      <c r="O42" s="75"/>
      <c r="P42" s="75" t="s">
        <v>57</v>
      </c>
    </row>
    <row r="43" spans="1:17" x14ac:dyDescent="0.2">
      <c r="C43" s="77" t="s">
        <v>52</v>
      </c>
      <c r="D43" s="73"/>
      <c r="E43" s="73"/>
      <c r="F43" s="2" t="s">
        <v>53</v>
      </c>
      <c r="G43" s="2"/>
      <c r="H43" s="2"/>
      <c r="I43" s="2"/>
      <c r="J43" s="2"/>
      <c r="L43" s="1" t="s">
        <v>54</v>
      </c>
      <c r="M43" s="1"/>
      <c r="N43" s="1"/>
      <c r="O43" s="74"/>
      <c r="P43" s="74"/>
    </row>
    <row r="46" spans="1:17" x14ac:dyDescent="0.2">
      <c r="C46" s="70" t="s">
        <v>58</v>
      </c>
    </row>
  </sheetData>
  <autoFilter ref="A13:XFD28"/>
  <mergeCells count="34">
    <mergeCell ref="F42:J42"/>
    <mergeCell ref="L42:N42"/>
    <mergeCell ref="F43:J43"/>
    <mergeCell ref="L43:N43"/>
    <mergeCell ref="C28:M28"/>
    <mergeCell ref="F37:J37"/>
    <mergeCell ref="L37:N37"/>
    <mergeCell ref="F38:J38"/>
    <mergeCell ref="L38:N38"/>
    <mergeCell ref="R10:R12"/>
    <mergeCell ref="F11:F12"/>
    <mergeCell ref="G11:G12"/>
    <mergeCell ref="H11:H12"/>
    <mergeCell ref="I11:I12"/>
    <mergeCell ref="L11:N11"/>
    <mergeCell ref="D7:Q7"/>
    <mergeCell ref="D8:Q8"/>
    <mergeCell ref="A10:A12"/>
    <mergeCell ref="B10:B12"/>
    <mergeCell ref="C10:C12"/>
    <mergeCell ref="D10:D12"/>
    <mergeCell ref="E10:E12"/>
    <mergeCell ref="F10:I10"/>
    <mergeCell ref="J10:J12"/>
    <mergeCell ref="K10:K12"/>
    <mergeCell ref="L10:N10"/>
    <mergeCell ref="O10:O12"/>
    <mergeCell ref="P10:P12"/>
    <mergeCell ref="Q10:Q12"/>
    <mergeCell ref="D2:Q2"/>
    <mergeCell ref="D3:Q3"/>
    <mergeCell ref="D4:Q4"/>
    <mergeCell ref="D5:Q5"/>
    <mergeCell ref="D6:Q6"/>
  </mergeCells>
  <dataValidations count="1">
    <dataValidation type="list" allowBlank="1" showErrorMessage="1" sqref="D3:Q3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84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40</cp:revision>
  <cp:lastPrinted>2023-10-13T09:57:20Z</cp:lastPrinted>
  <dcterms:created xsi:type="dcterms:W3CDTF">1996-10-08T23:32:33Z</dcterms:created>
  <dcterms:modified xsi:type="dcterms:W3CDTF">2023-10-25T05:45:23Z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